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5" windowWidth="15195" windowHeight="7800"/>
  </bookViews>
  <sheets>
    <sheet name="opt-with two marketing action" sheetId="5" r:id="rId1"/>
    <sheet name="opt-with three marketing action" sheetId="6" r:id="rId2"/>
    <sheet name="opt-with continuous action valu" sheetId="7" r:id="rId3"/>
  </sheets>
  <definedNames>
    <definedName name="solver_adj" localSheetId="2" hidden="1">'opt-with continuous action valu'!$B$14:$L$14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'opt-with continuous action valu'!$B$11</definedName>
    <definedName name="solver_pre" localSheetId="2" hidden="1">0.000001</definedName>
    <definedName name="solver_rbv" localSheetId="2" hidden="1">1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1</definedName>
    <definedName name="solver_val" localSheetId="2" hidden="1">0</definedName>
    <definedName name="solver_ver" localSheetId="2" hidden="1">3</definedName>
  </definedNames>
  <calcPr calcId="145621"/>
</workbook>
</file>

<file path=xl/calcChain.xml><?xml version="1.0" encoding="utf-8"?>
<calcChain xmlns="http://schemas.openxmlformats.org/spreadsheetml/2006/main">
  <c r="L11" i="7" l="1"/>
  <c r="C12" i="7"/>
  <c r="D12" i="7"/>
  <c r="E12" i="7"/>
  <c r="F12" i="7"/>
  <c r="G12" i="7"/>
  <c r="H12" i="7"/>
  <c r="I12" i="7"/>
  <c r="J12" i="7"/>
  <c r="K12" i="7"/>
  <c r="L12" i="7"/>
  <c r="B12" i="7"/>
  <c r="B10" i="7"/>
  <c r="C9" i="7"/>
  <c r="D9" i="7" s="1"/>
  <c r="E9" i="7" s="1"/>
  <c r="F9" i="7" s="1"/>
  <c r="G9" i="7" s="1"/>
  <c r="H9" i="7" s="1"/>
  <c r="I9" i="7" s="1"/>
  <c r="J9" i="7" s="1"/>
  <c r="K9" i="7" s="1"/>
  <c r="L9" i="7" s="1"/>
  <c r="G4" i="7"/>
  <c r="C21" i="6"/>
  <c r="D21" i="6"/>
  <c r="E21" i="6"/>
  <c r="F21" i="6"/>
  <c r="G21" i="6"/>
  <c r="H21" i="6"/>
  <c r="I21" i="6"/>
  <c r="J21" i="6"/>
  <c r="K21" i="6"/>
  <c r="L21" i="6"/>
  <c r="B21" i="6"/>
  <c r="B11" i="6"/>
  <c r="C11" i="6"/>
  <c r="D11" i="6"/>
  <c r="E11" i="6"/>
  <c r="F11" i="6"/>
  <c r="G11" i="6"/>
  <c r="H11" i="6"/>
  <c r="I11" i="6"/>
  <c r="J11" i="6"/>
  <c r="K11" i="6"/>
  <c r="L11" i="6"/>
  <c r="K14" i="6" s="1"/>
  <c r="L14" i="6"/>
  <c r="B18" i="6"/>
  <c r="L20" i="6"/>
  <c r="K20" i="6"/>
  <c r="J20" i="6"/>
  <c r="I20" i="6"/>
  <c r="H20" i="6"/>
  <c r="G20" i="6"/>
  <c r="F20" i="6"/>
  <c r="E20" i="6"/>
  <c r="D20" i="6"/>
  <c r="C20" i="6"/>
  <c r="B20" i="6"/>
  <c r="C17" i="6"/>
  <c r="D17" i="6"/>
  <c r="E17" i="6"/>
  <c r="F17" i="6"/>
  <c r="G17" i="6"/>
  <c r="H17" i="6"/>
  <c r="I17" i="6"/>
  <c r="J17" i="6"/>
  <c r="K17" i="6"/>
  <c r="L17" i="6"/>
  <c r="B17" i="6"/>
  <c r="B10" i="6"/>
  <c r="C9" i="6"/>
  <c r="D9" i="6" s="1"/>
  <c r="E9" i="6" s="1"/>
  <c r="F9" i="6" s="1"/>
  <c r="G9" i="6" s="1"/>
  <c r="H9" i="6" s="1"/>
  <c r="I9" i="6" s="1"/>
  <c r="J9" i="6" s="1"/>
  <c r="K9" i="6" s="1"/>
  <c r="L9" i="6" s="1"/>
  <c r="G4" i="6"/>
  <c r="B13" i="7" l="1"/>
  <c r="C10" i="7"/>
  <c r="C10" i="6"/>
  <c r="B16" i="6"/>
  <c r="B19" i="6" s="1"/>
  <c r="B15" i="6"/>
  <c r="B10" i="5"/>
  <c r="B15" i="5" s="1"/>
  <c r="B17" i="5" s="1"/>
  <c r="G4" i="5"/>
  <c r="C9" i="5"/>
  <c r="D9" i="5" s="1"/>
  <c r="E9" i="5" s="1"/>
  <c r="F9" i="5" s="1"/>
  <c r="G9" i="5" s="1"/>
  <c r="H9" i="5" s="1"/>
  <c r="I9" i="5" s="1"/>
  <c r="J9" i="5" s="1"/>
  <c r="K9" i="5" s="1"/>
  <c r="L9" i="5" s="1"/>
  <c r="C10" i="5"/>
  <c r="C14" i="5"/>
  <c r="C16" i="5" s="1"/>
  <c r="C13" i="7" l="1"/>
  <c r="D10" i="7"/>
  <c r="C15" i="6"/>
  <c r="C18" i="6" s="1"/>
  <c r="C16" i="6"/>
  <c r="C19" i="6" s="1"/>
  <c r="D10" i="6"/>
  <c r="C15" i="5"/>
  <c r="C17" i="5" s="1"/>
  <c r="D10" i="5"/>
  <c r="B14" i="5"/>
  <c r="B16" i="5" s="1"/>
  <c r="D13" i="7" l="1"/>
  <c r="E10" i="7"/>
  <c r="D16" i="6"/>
  <c r="D19" i="6" s="1"/>
  <c r="E10" i="6"/>
  <c r="D15" i="6"/>
  <c r="D18" i="6" s="1"/>
  <c r="D15" i="5"/>
  <c r="D17" i="5" s="1"/>
  <c r="D14" i="5"/>
  <c r="D16" i="5" s="1"/>
  <c r="E10" i="5"/>
  <c r="E13" i="7" l="1"/>
  <c r="F10" i="7"/>
  <c r="F10" i="6"/>
  <c r="E15" i="6"/>
  <c r="E18" i="6" s="1"/>
  <c r="E16" i="6"/>
  <c r="E19" i="6" s="1"/>
  <c r="F10" i="5"/>
  <c r="E15" i="5"/>
  <c r="E17" i="5" s="1"/>
  <c r="E14" i="5"/>
  <c r="E16" i="5" s="1"/>
  <c r="G10" i="7" l="1"/>
  <c r="F13" i="7"/>
  <c r="G10" i="6"/>
  <c r="F15" i="6"/>
  <c r="F18" i="6" s="1"/>
  <c r="F16" i="6"/>
  <c r="F19" i="6" s="1"/>
  <c r="F15" i="5"/>
  <c r="F17" i="5" s="1"/>
  <c r="F14" i="5"/>
  <c r="F16" i="5" s="1"/>
  <c r="G10" i="5"/>
  <c r="H10" i="7" l="1"/>
  <c r="G13" i="7"/>
  <c r="G15" i="6"/>
  <c r="G18" i="6" s="1"/>
  <c r="G16" i="6"/>
  <c r="G19" i="6" s="1"/>
  <c r="H10" i="6"/>
  <c r="H10" i="5"/>
  <c r="G15" i="5"/>
  <c r="G17" i="5" s="1"/>
  <c r="G14" i="5"/>
  <c r="G16" i="5" s="1"/>
  <c r="H13" i="7" l="1"/>
  <c r="I10" i="7"/>
  <c r="H16" i="6"/>
  <c r="H19" i="6" s="1"/>
  <c r="I10" i="6"/>
  <c r="H15" i="6"/>
  <c r="H18" i="6" s="1"/>
  <c r="H15" i="5"/>
  <c r="H17" i="5" s="1"/>
  <c r="H14" i="5"/>
  <c r="H16" i="5" s="1"/>
  <c r="I10" i="5"/>
  <c r="J10" i="7" l="1"/>
  <c r="I13" i="7"/>
  <c r="I16" i="6"/>
  <c r="I19" i="6" s="1"/>
  <c r="J10" i="6"/>
  <c r="I15" i="6"/>
  <c r="I18" i="6" s="1"/>
  <c r="J10" i="5"/>
  <c r="I15" i="5"/>
  <c r="I17" i="5" s="1"/>
  <c r="I14" i="5"/>
  <c r="I16" i="5" s="1"/>
  <c r="J13" i="7" l="1"/>
  <c r="K10" i="7"/>
  <c r="J15" i="6"/>
  <c r="J18" i="6" s="1"/>
  <c r="J16" i="6"/>
  <c r="J19" i="6" s="1"/>
  <c r="K10" i="6"/>
  <c r="J14" i="5"/>
  <c r="J16" i="5" s="1"/>
  <c r="J15" i="5"/>
  <c r="J17" i="5" s="1"/>
  <c r="K10" i="5"/>
  <c r="L10" i="7" l="1"/>
  <c r="K13" i="7"/>
  <c r="K11" i="7" s="1"/>
  <c r="J11" i="7" s="1"/>
  <c r="I11" i="7" s="1"/>
  <c r="H11" i="7" s="1"/>
  <c r="G11" i="7" s="1"/>
  <c r="F11" i="7" s="1"/>
  <c r="E11" i="7" s="1"/>
  <c r="D11" i="7" s="1"/>
  <c r="C11" i="7" s="1"/>
  <c r="B11" i="7" s="1"/>
  <c r="K15" i="6"/>
  <c r="K18" i="6" s="1"/>
  <c r="K16" i="6"/>
  <c r="K19" i="6" s="1"/>
  <c r="L10" i="6"/>
  <c r="L10" i="5"/>
  <c r="K15" i="5"/>
  <c r="K17" i="5" s="1"/>
  <c r="K14" i="5"/>
  <c r="K16" i="5" s="1"/>
  <c r="L13" i="7" l="1"/>
  <c r="L16" i="6"/>
  <c r="L19" i="6" s="1"/>
  <c r="L12" i="6"/>
  <c r="L13" i="6"/>
  <c r="L15" i="6"/>
  <c r="L18" i="6" s="1"/>
  <c r="L13" i="5"/>
  <c r="L12" i="5"/>
  <c r="L15" i="5"/>
  <c r="L17" i="5" s="1"/>
  <c r="L14" i="5"/>
  <c r="L16" i="5" s="1"/>
  <c r="K13" i="6" l="1"/>
  <c r="K12" i="6"/>
  <c r="J14" i="6" s="1"/>
  <c r="L11" i="5"/>
  <c r="J12" i="6" l="1"/>
  <c r="J13" i="6"/>
  <c r="K12" i="5"/>
  <c r="K13" i="5"/>
  <c r="L18" i="5"/>
  <c r="K11" i="5"/>
  <c r="I14" i="6" l="1"/>
  <c r="J13" i="5"/>
  <c r="J12" i="5"/>
  <c r="K18" i="5"/>
  <c r="I13" i="6" l="1"/>
  <c r="I12" i="6"/>
  <c r="H14" i="6" s="1"/>
  <c r="J11" i="5"/>
  <c r="H12" i="6" l="1"/>
  <c r="H13" i="6"/>
  <c r="I13" i="5"/>
  <c r="I12" i="5"/>
  <c r="J18" i="5"/>
  <c r="G14" i="6" l="1"/>
  <c r="I11" i="5"/>
  <c r="G13" i="6" l="1"/>
  <c r="G12" i="6"/>
  <c r="F14" i="6" s="1"/>
  <c r="H12" i="5"/>
  <c r="H13" i="5"/>
  <c r="I18" i="5"/>
  <c r="H11" i="5"/>
  <c r="F12" i="6" l="1"/>
  <c r="F13" i="6"/>
  <c r="G13" i="5"/>
  <c r="G12" i="5"/>
  <c r="H18" i="5"/>
  <c r="E14" i="6" l="1"/>
  <c r="G11" i="5"/>
  <c r="E12" i="6" l="1"/>
  <c r="E13" i="6"/>
  <c r="F12" i="5"/>
  <c r="F13" i="5"/>
  <c r="G18" i="5"/>
  <c r="F11" i="5"/>
  <c r="D14" i="6" l="1"/>
  <c r="E13" i="5"/>
  <c r="E12" i="5"/>
  <c r="F18" i="5"/>
  <c r="E11" i="5"/>
  <c r="D12" i="6" l="1"/>
  <c r="D13" i="6"/>
  <c r="D12" i="5"/>
  <c r="D13" i="5"/>
  <c r="D11" i="5" s="1"/>
  <c r="E18" i="5"/>
  <c r="C14" i="6" l="1"/>
  <c r="C13" i="5"/>
  <c r="C12" i="5"/>
  <c r="D18" i="5"/>
  <c r="C11" i="5"/>
  <c r="C13" i="6" l="1"/>
  <c r="C12" i="6"/>
  <c r="B14" i="6" s="1"/>
  <c r="B13" i="5"/>
  <c r="B12" i="5"/>
  <c r="C18" i="5"/>
  <c r="B11" i="5"/>
  <c r="B18" i="5" s="1"/>
  <c r="B13" i="6" l="1"/>
  <c r="B12" i="6"/>
</calcChain>
</file>

<file path=xl/sharedStrings.xml><?xml version="1.0" encoding="utf-8"?>
<sst xmlns="http://schemas.openxmlformats.org/spreadsheetml/2006/main" count="86" uniqueCount="39">
  <si>
    <t>a2</t>
  </si>
  <si>
    <t>b2</t>
  </si>
  <si>
    <t>E[profit | A=0]</t>
  </si>
  <si>
    <t>E[profit | A=1]</t>
  </si>
  <si>
    <t>f (periodic fee)</t>
  </si>
  <si>
    <t>a (action cost)</t>
  </si>
  <si>
    <t>E[opt-profit]</t>
  </si>
  <si>
    <t>Compute p1=Pr[ret=1 | C_t, A=1] and p0=Pr[ret=1 | C_t, A=0], using the logit formula</t>
  </si>
  <si>
    <t>Note: in this model, past actions do not affect current Pr [ret = 1]</t>
  </si>
  <si>
    <t>Utility|A=0</t>
  </si>
  <si>
    <t>Utility|A=1</t>
  </si>
  <si>
    <t>Hurdle rate</t>
  </si>
  <si>
    <t>Discount factor</t>
  </si>
  <si>
    <t>Expected optimal firm decisions for a particular customer</t>
  </si>
  <si>
    <t>P[ret=1 | A=0]</t>
  </si>
  <si>
    <t>P[ret=1 | A=1]</t>
  </si>
  <si>
    <t>Action taken? (Yes =1)</t>
  </si>
  <si>
    <t>Utility coefficients</t>
  </si>
  <si>
    <t>Consumption coefficients</t>
  </si>
  <si>
    <t>Time t</t>
  </si>
  <si>
    <t xml:space="preserve">c (unit cost) </t>
  </si>
  <si>
    <t>Select action based on max ( (f-c*C_t)+p(ret=1|A=1)* delta*E_(t+1)-a, f-c*C_t+p(ret=1|A=0)*delta*E_(t+1) ) where E_t is max profit from next period onward</t>
  </si>
  <si>
    <t>a0 -lag log(C+1)</t>
  </si>
  <si>
    <t>a1-time</t>
  </si>
  <si>
    <t>b0-action</t>
  </si>
  <si>
    <t>b1-Consumption</t>
  </si>
  <si>
    <t>For a new customer, observe the consumption in the current period (C_0+1 = 2).</t>
  </si>
  <si>
    <t>E[log( C+1)]</t>
  </si>
  <si>
    <t>Utility|A=2</t>
  </si>
  <si>
    <t>P[ret=1 | A=2]</t>
  </si>
  <si>
    <t>E[profit | A=2]</t>
  </si>
  <si>
    <t>Action = 0,1 or 2?</t>
  </si>
  <si>
    <t>Note: here there are three actions (A = 0, 1, 2). You can interpret this marketing action as coupon values. A=0 means no coupon, A=1 means a coupon of 1 dollar and A=2 means coupon of $2</t>
  </si>
  <si>
    <t>Utility|A</t>
  </si>
  <si>
    <t>P[ret=1 | A]</t>
  </si>
  <si>
    <t>Action - coupon value?</t>
  </si>
  <si>
    <t>1. Using Solver to maximize the optimal profits at time 0 - Cell B11</t>
  </si>
  <si>
    <t>2. In Solver, it solves for all the marketing action values in Row 13 - Cell B14:L14</t>
  </si>
  <si>
    <t>3. In Solver, since marketing actions or coupon values must be nonnegative, make sure you check the item - "Make unconstrained variables to be nonnegative"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</si>
</sst>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theme="3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9" fontId="0" fillId="0" borderId="0" xfId="0" applyNumberFormat="1"/>
    <xf numFmtId="0" fontId="4" fillId="0" borderId="0" xfId="0" applyFont="1"/>
    <xf numFmtId="0" fontId="5" fillId="0" borderId="0" xfId="0" applyFont="1"/>
    <xf numFmtId="2" fontId="3" fillId="0" borderId="0" xfId="0" applyNumberFormat="1" applyFont="1"/>
    <xf numFmtId="2" fontId="0" fillId="0" borderId="0" xfId="0" applyNumberForma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zoomScaleNormal="100" workbookViewId="0">
      <selection activeCell="F36" sqref="F36"/>
    </sheetView>
  </sheetViews>
  <sheetFormatPr defaultRowHeight="12.75" x14ac:dyDescent="0.2"/>
  <cols>
    <col min="1" max="1" width="15.42578125" customWidth="1"/>
    <col min="9" max="9" width="8" customWidth="1"/>
    <col min="10" max="10" width="8.5703125" customWidth="1"/>
    <col min="11" max="11" width="10.42578125" customWidth="1"/>
    <col min="13" max="13" width="13" customWidth="1"/>
    <col min="14" max="14" width="13.7109375" customWidth="1"/>
  </cols>
  <sheetData>
    <row r="1" spans="1:15" x14ac:dyDescent="0.2">
      <c r="A1" s="3" t="s">
        <v>13</v>
      </c>
    </row>
    <row r="2" spans="1:15" x14ac:dyDescent="0.2">
      <c r="A2" s="4" t="s">
        <v>18</v>
      </c>
    </row>
    <row r="3" spans="1:15" x14ac:dyDescent="0.2">
      <c r="A3" s="3" t="s">
        <v>22</v>
      </c>
      <c r="B3" s="3" t="s">
        <v>23</v>
      </c>
      <c r="C3" s="3" t="s">
        <v>0</v>
      </c>
      <c r="D3" s="3"/>
      <c r="E3" s="3" t="s">
        <v>11</v>
      </c>
      <c r="F3" s="3"/>
      <c r="G3" s="3" t="s">
        <v>12</v>
      </c>
    </row>
    <row r="4" spans="1:15" x14ac:dyDescent="0.2">
      <c r="A4">
        <v>1.24</v>
      </c>
      <c r="B4">
        <v>-0.13</v>
      </c>
      <c r="C4">
        <v>0.44</v>
      </c>
      <c r="E4" s="2">
        <v>0.1</v>
      </c>
      <c r="G4">
        <f>1/(1+E4)</f>
        <v>0.90909090909090906</v>
      </c>
    </row>
    <row r="5" spans="1:15" x14ac:dyDescent="0.2">
      <c r="A5" s="4" t="s">
        <v>17</v>
      </c>
      <c r="E5" s="2"/>
      <c r="O5" s="1"/>
    </row>
    <row r="6" spans="1:15" x14ac:dyDescent="0.2">
      <c r="A6" s="3" t="s">
        <v>24</v>
      </c>
      <c r="B6" s="3" t="s">
        <v>25</v>
      </c>
      <c r="C6" s="3" t="s">
        <v>1</v>
      </c>
      <c r="D6" s="3"/>
      <c r="E6" s="3" t="s">
        <v>4</v>
      </c>
      <c r="F6" s="3"/>
      <c r="G6" s="3" t="s">
        <v>5</v>
      </c>
      <c r="H6" s="3"/>
      <c r="I6" s="3" t="s">
        <v>20</v>
      </c>
      <c r="O6" s="1"/>
    </row>
    <row r="7" spans="1:15" x14ac:dyDescent="0.2">
      <c r="A7">
        <v>2.57</v>
      </c>
      <c r="B7">
        <v>0.09</v>
      </c>
      <c r="C7" s="1">
        <v>-1.25</v>
      </c>
      <c r="E7">
        <v>5</v>
      </c>
      <c r="G7">
        <v>1</v>
      </c>
      <c r="I7">
        <v>0.05</v>
      </c>
      <c r="O7" s="1"/>
    </row>
    <row r="9" spans="1:15" x14ac:dyDescent="0.2">
      <c r="A9" s="3" t="s">
        <v>19</v>
      </c>
      <c r="B9" s="3">
        <v>0</v>
      </c>
      <c r="C9" s="3">
        <f>B9+1</f>
        <v>1</v>
      </c>
      <c r="D9" s="3">
        <f t="shared" ref="D9:J9" si="0">C9+1</f>
        <v>2</v>
      </c>
      <c r="E9" s="3">
        <f t="shared" si="0"/>
        <v>3</v>
      </c>
      <c r="F9" s="3">
        <f t="shared" si="0"/>
        <v>4</v>
      </c>
      <c r="G9" s="3">
        <f t="shared" si="0"/>
        <v>5</v>
      </c>
      <c r="H9" s="3">
        <f t="shared" si="0"/>
        <v>6</v>
      </c>
      <c r="I9" s="3">
        <f t="shared" si="0"/>
        <v>7</v>
      </c>
      <c r="J9" s="3">
        <f t="shared" si="0"/>
        <v>8</v>
      </c>
      <c r="K9" s="3">
        <f>J9+1</f>
        <v>9</v>
      </c>
      <c r="L9" s="3">
        <f>K9+1</f>
        <v>10</v>
      </c>
    </row>
    <row r="10" spans="1:15" x14ac:dyDescent="0.2">
      <c r="A10" s="3" t="s">
        <v>27</v>
      </c>
      <c r="B10" s="5">
        <f>LOG(2)</f>
        <v>0.3010299956639812</v>
      </c>
      <c r="C10" s="5">
        <f>$A$4*B10+$B$4*C9+$C$4</f>
        <v>0.68327719462333669</v>
      </c>
      <c r="D10" s="5">
        <f t="shared" ref="D10:L10" si="1">$A$4*C10+$B$4*D9+$C$4</f>
        <v>1.0272637213329374</v>
      </c>
      <c r="E10" s="5">
        <f t="shared" si="1"/>
        <v>1.3238070144528424</v>
      </c>
      <c r="F10" s="5">
        <f t="shared" si="1"/>
        <v>1.5615206979215246</v>
      </c>
      <c r="G10" s="5">
        <f t="shared" si="1"/>
        <v>1.7262856654226906</v>
      </c>
      <c r="H10" s="5">
        <f t="shared" si="1"/>
        <v>1.8005942251241362</v>
      </c>
      <c r="I10" s="5">
        <f t="shared" si="1"/>
        <v>1.7627368391539289</v>
      </c>
      <c r="J10" s="5">
        <f t="shared" si="1"/>
        <v>1.5857936805508719</v>
      </c>
      <c r="K10" s="5">
        <f t="shared" si="1"/>
        <v>1.236384163883081</v>
      </c>
      <c r="L10" s="5">
        <f t="shared" si="1"/>
        <v>0.67311636321502033</v>
      </c>
    </row>
    <row r="11" spans="1:15" x14ac:dyDescent="0.2">
      <c r="A11" s="3" t="s">
        <v>6</v>
      </c>
      <c r="B11" s="6">
        <f>MAX(B12:B13)</f>
        <v>15.291759702084303</v>
      </c>
      <c r="C11" s="6">
        <f t="shared" ref="C11:J11" si="2">MAX(C12:C13)</f>
        <v>15.521851567737366</v>
      </c>
      <c r="D11" s="6">
        <f t="shared" si="2"/>
        <v>15.324227857433019</v>
      </c>
      <c r="E11" s="6">
        <f t="shared" si="2"/>
        <v>14.443237312091149</v>
      </c>
      <c r="F11" s="6">
        <f t="shared" si="2"/>
        <v>13.143973550384487</v>
      </c>
      <c r="G11" s="6">
        <f t="shared" si="2"/>
        <v>12.139477027071129</v>
      </c>
      <c r="H11" s="6">
        <f t="shared" si="2"/>
        <v>11.066756529233587</v>
      </c>
      <c r="I11" s="6">
        <f t="shared" si="2"/>
        <v>10.224194267941852</v>
      </c>
      <c r="J11" s="6">
        <f t="shared" si="2"/>
        <v>9.0613768499467824</v>
      </c>
      <c r="K11" s="6">
        <f>MAX(K12:K13)</f>
        <v>7.3096612033100534</v>
      </c>
      <c r="L11" s="6">
        <f>MAX(L12:L13)</f>
        <v>4.8144482324093572</v>
      </c>
    </row>
    <row r="12" spans="1:15" x14ac:dyDescent="0.2">
      <c r="A12" s="3" t="s">
        <v>2</v>
      </c>
      <c r="B12" s="6">
        <f t="shared" ref="B12:K12" si="3">$E$7 - $I$7*(10^B10-1)+B16*C11*$G$4</f>
        <v>8.3177801584392661</v>
      </c>
      <c r="C12" s="6">
        <f t="shared" si="3"/>
        <v>8.8185985368932123</v>
      </c>
      <c r="D12" s="6">
        <f t="shared" si="3"/>
        <v>9.8447894213067997</v>
      </c>
      <c r="E12" s="6">
        <f t="shared" si="3"/>
        <v>11.59265531919127</v>
      </c>
      <c r="F12" s="6">
        <f t="shared" si="3"/>
        <v>12.87648118754139</v>
      </c>
      <c r="G12" s="6">
        <f t="shared" si="3"/>
        <v>12.139477027071129</v>
      </c>
      <c r="H12" s="6">
        <f t="shared" si="3"/>
        <v>11.066756529233587</v>
      </c>
      <c r="I12" s="6">
        <f t="shared" si="3"/>
        <v>10.224194267941852</v>
      </c>
      <c r="J12" s="6">
        <f t="shared" si="3"/>
        <v>9.0613768499467824</v>
      </c>
      <c r="K12" s="6">
        <f t="shared" si="3"/>
        <v>6.6067687754616324</v>
      </c>
      <c r="L12" s="6">
        <f>$E$7 - $I$7*(10^(L10)-1)</f>
        <v>4.8144482324093572</v>
      </c>
    </row>
    <row r="13" spans="1:15" x14ac:dyDescent="0.2">
      <c r="A13" s="3" t="s">
        <v>3</v>
      </c>
      <c r="B13" s="6">
        <f t="shared" ref="B13:K13" si="4">$E$7- $I$7*(10^B10-1)-$G$7+B17*C11*$G$4</f>
        <v>15.291759702084303</v>
      </c>
      <c r="C13" s="6">
        <f t="shared" si="4"/>
        <v>15.521851567737366</v>
      </c>
      <c r="D13" s="6">
        <f t="shared" si="4"/>
        <v>15.324227857433019</v>
      </c>
      <c r="E13" s="6">
        <f t="shared" si="4"/>
        <v>14.443237312091149</v>
      </c>
      <c r="F13" s="6">
        <f t="shared" si="4"/>
        <v>13.143973550384487</v>
      </c>
      <c r="G13" s="6">
        <f t="shared" si="4"/>
        <v>11.424062608112024</v>
      </c>
      <c r="H13" s="6">
        <f t="shared" si="4"/>
        <v>10.176410163075433</v>
      </c>
      <c r="I13" s="6">
        <f t="shared" si="4"/>
        <v>9.379119461608159</v>
      </c>
      <c r="J13" s="6">
        <f t="shared" si="4"/>
        <v>8.7086362930976939</v>
      </c>
      <c r="K13" s="6">
        <f t="shared" si="4"/>
        <v>7.3096612033100534</v>
      </c>
      <c r="L13" s="6">
        <f>$E$7 - $I$7*(10^L10-1)-$G$7</f>
        <v>3.8144482324093572</v>
      </c>
    </row>
    <row r="14" spans="1:15" x14ac:dyDescent="0.2">
      <c r="A14" s="3" t="s">
        <v>9</v>
      </c>
      <c r="B14" s="5">
        <f t="shared" ref="B14:L14" si="5">$A$7*0+$B$7*(10^B10-1)+$C$7</f>
        <v>-1.1599999999999999</v>
      </c>
      <c r="C14" s="5">
        <f t="shared" si="5"/>
        <v>-0.90597004474095311</v>
      </c>
      <c r="D14" s="5">
        <f t="shared" si="5"/>
        <v>-0.38168953502381653</v>
      </c>
      <c r="E14" s="5">
        <f t="shared" si="5"/>
        <v>0.55692222056405272</v>
      </c>
      <c r="F14" s="5">
        <f t="shared" si="5"/>
        <v>1.939164527694746</v>
      </c>
      <c r="G14" s="5">
        <f t="shared" si="5"/>
        <v>3.4521254082166211</v>
      </c>
      <c r="H14" s="5">
        <f t="shared" si="5"/>
        <v>4.3463912069668851</v>
      </c>
      <c r="I14" s="5">
        <f t="shared" si="5"/>
        <v>3.8716992804078476</v>
      </c>
      <c r="J14" s="5">
        <f t="shared" si="5"/>
        <v>2.1276574542262403</v>
      </c>
      <c r="K14" s="5">
        <f t="shared" si="5"/>
        <v>0.21105312595542269</v>
      </c>
      <c r="L14" s="5">
        <f t="shared" si="5"/>
        <v>-0.91600681833684305</v>
      </c>
    </row>
    <row r="15" spans="1:15" x14ac:dyDescent="0.2">
      <c r="A15" s="3" t="s">
        <v>10</v>
      </c>
      <c r="B15" s="5">
        <f t="shared" ref="B15:L15" si="6">$A$7*1+$B$7*(10^B10-1) + $C$7</f>
        <v>1.4099999999999997</v>
      </c>
      <c r="C15" s="5">
        <f t="shared" si="6"/>
        <v>1.6640299552590467</v>
      </c>
      <c r="D15" s="5">
        <f t="shared" si="6"/>
        <v>2.1883104649761833</v>
      </c>
      <c r="E15" s="5">
        <f t="shared" si="6"/>
        <v>3.1269222205640528</v>
      </c>
      <c r="F15" s="5">
        <f t="shared" si="6"/>
        <v>4.5091645276947458</v>
      </c>
      <c r="G15" s="5">
        <f t="shared" si="6"/>
        <v>6.0221254082166205</v>
      </c>
      <c r="H15" s="5">
        <f t="shared" si="6"/>
        <v>6.9163912069668854</v>
      </c>
      <c r="I15" s="5">
        <f t="shared" si="6"/>
        <v>6.4416992804078479</v>
      </c>
      <c r="J15" s="5">
        <f t="shared" si="6"/>
        <v>4.6976574542262401</v>
      </c>
      <c r="K15" s="5">
        <f t="shared" si="6"/>
        <v>2.7810531259554221</v>
      </c>
      <c r="L15" s="5">
        <f t="shared" si="6"/>
        <v>1.6539931816631568</v>
      </c>
    </row>
    <row r="16" spans="1:15" x14ac:dyDescent="0.2">
      <c r="A16" s="3" t="s">
        <v>14</v>
      </c>
      <c r="B16" s="5">
        <f>EXP(B14)/(1+EXP(B14))</f>
        <v>0.2386672851570896</v>
      </c>
      <c r="C16" s="5">
        <f t="shared" ref="C16:L16" si="7">EXP(C14)/(1+EXP(C14))</f>
        <v>0.28782519810007823</v>
      </c>
      <c r="D16" s="5">
        <f t="shared" si="7"/>
        <v>0.40571946647811885</v>
      </c>
      <c r="E16" s="5">
        <f t="shared" si="7"/>
        <v>0.6357401028676154</v>
      </c>
      <c r="F16" s="5">
        <f t="shared" si="7"/>
        <v>0.87426032939178477</v>
      </c>
      <c r="G16" s="5">
        <f t="shared" si="7"/>
        <v>0.96929446168272826</v>
      </c>
      <c r="H16" s="5">
        <f t="shared" si="7"/>
        <v>0.98721217206397638</v>
      </c>
      <c r="I16" s="5">
        <f t="shared" si="7"/>
        <v>0.97960179559414184</v>
      </c>
      <c r="J16" s="5">
        <f t="shared" si="7"/>
        <v>0.89356241733729669</v>
      </c>
      <c r="K16" s="5">
        <f t="shared" si="7"/>
        <v>0.55256829521904371</v>
      </c>
      <c r="L16" s="5">
        <f t="shared" si="7"/>
        <v>0.28577223077742081</v>
      </c>
    </row>
    <row r="17" spans="1:12" x14ac:dyDescent="0.2">
      <c r="A17" s="3" t="s">
        <v>15</v>
      </c>
      <c r="B17" s="5">
        <f>EXP(B15)/(1+EXP(B15))</f>
        <v>0.80376594363422083</v>
      </c>
      <c r="C17" s="5">
        <f t="shared" ref="C17:L17" si="8">EXP(C15)/(1+EXP(C15))</f>
        <v>0.84077823513146499</v>
      </c>
      <c r="D17" s="5">
        <f t="shared" si="8"/>
        <v>0.8991948643913108</v>
      </c>
      <c r="E17" s="5">
        <f t="shared" si="8"/>
        <v>0.95798970082621515</v>
      </c>
      <c r="F17" s="5">
        <f t="shared" si="8"/>
        <v>0.98911219624059843</v>
      </c>
      <c r="G17" s="5">
        <f t="shared" si="8"/>
        <v>0.99758135299709461</v>
      </c>
      <c r="H17" s="5">
        <f t="shared" si="8"/>
        <v>0.99900958064845846</v>
      </c>
      <c r="I17" s="5">
        <f t="shared" si="8"/>
        <v>0.99840883958480631</v>
      </c>
      <c r="J17" s="5">
        <f>EXP(J15)/(1+EXP(J15))</f>
        <v>0.99096575350609106</v>
      </c>
      <c r="K17" s="5">
        <f t="shared" si="8"/>
        <v>0.94164334187207255</v>
      </c>
      <c r="L17" s="5">
        <f t="shared" si="8"/>
        <v>0.8394300102640182</v>
      </c>
    </row>
    <row r="18" spans="1:12" x14ac:dyDescent="0.2">
      <c r="A18" s="3" t="s">
        <v>16</v>
      </c>
      <c r="B18">
        <f>IF(B11=B13,1,0)</f>
        <v>1</v>
      </c>
      <c r="C18">
        <f t="shared" ref="C18:L18" si="9">IF(C11=C13,1,0)</f>
        <v>1</v>
      </c>
      <c r="D18">
        <f t="shared" si="9"/>
        <v>1</v>
      </c>
      <c r="E18">
        <f t="shared" si="9"/>
        <v>1</v>
      </c>
      <c r="F18">
        <f t="shared" si="9"/>
        <v>1</v>
      </c>
      <c r="G18">
        <f t="shared" si="9"/>
        <v>0</v>
      </c>
      <c r="H18">
        <f t="shared" si="9"/>
        <v>0</v>
      </c>
      <c r="I18">
        <f t="shared" si="9"/>
        <v>0</v>
      </c>
      <c r="J18">
        <f t="shared" si="9"/>
        <v>0</v>
      </c>
      <c r="K18">
        <f t="shared" si="9"/>
        <v>1</v>
      </c>
      <c r="L18">
        <f t="shared" si="9"/>
        <v>0</v>
      </c>
    </row>
    <row r="20" spans="1:12" x14ac:dyDescent="0.2">
      <c r="A20" s="1" t="s">
        <v>26</v>
      </c>
    </row>
    <row r="21" spans="1:12" x14ac:dyDescent="0.2">
      <c r="A21" t="s">
        <v>7</v>
      </c>
    </row>
    <row r="22" spans="1:12" x14ac:dyDescent="0.2">
      <c r="A22" s="1" t="s">
        <v>21</v>
      </c>
    </row>
    <row r="23" spans="1:12" x14ac:dyDescent="0.2">
      <c r="A23" s="7" t="s">
        <v>8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F33" sqref="F33"/>
    </sheetView>
  </sheetViews>
  <sheetFormatPr defaultRowHeight="12.75" x14ac:dyDescent="0.2"/>
  <cols>
    <col min="1" max="1" width="17.5703125" customWidth="1"/>
  </cols>
  <sheetData>
    <row r="1" spans="1:12" x14ac:dyDescent="0.2">
      <c r="A1" s="3" t="s">
        <v>13</v>
      </c>
    </row>
    <row r="2" spans="1:12" x14ac:dyDescent="0.2">
      <c r="A2" s="4" t="s">
        <v>18</v>
      </c>
    </row>
    <row r="3" spans="1:12" x14ac:dyDescent="0.2">
      <c r="A3" s="3" t="s">
        <v>22</v>
      </c>
      <c r="B3" s="3" t="s">
        <v>23</v>
      </c>
      <c r="C3" s="3" t="s">
        <v>0</v>
      </c>
      <c r="D3" s="3"/>
      <c r="E3" s="3" t="s">
        <v>11</v>
      </c>
      <c r="F3" s="3"/>
      <c r="G3" s="3" t="s">
        <v>12</v>
      </c>
    </row>
    <row r="4" spans="1:12" x14ac:dyDescent="0.2">
      <c r="A4">
        <v>1.24</v>
      </c>
      <c r="B4">
        <v>-0.13</v>
      </c>
      <c r="C4">
        <v>0.44</v>
      </c>
      <c r="E4" s="2">
        <v>0.1</v>
      </c>
      <c r="G4">
        <f>1/(1+E4)</f>
        <v>0.90909090909090906</v>
      </c>
    </row>
    <row r="5" spans="1:12" x14ac:dyDescent="0.2">
      <c r="A5" s="4" t="s">
        <v>17</v>
      </c>
      <c r="E5" s="2"/>
    </row>
    <row r="6" spans="1:12" x14ac:dyDescent="0.2">
      <c r="A6" s="3" t="s">
        <v>24</v>
      </c>
      <c r="B6" s="3" t="s">
        <v>25</v>
      </c>
      <c r="C6" s="3" t="s">
        <v>1</v>
      </c>
      <c r="D6" s="3"/>
      <c r="E6" s="3" t="s">
        <v>4</v>
      </c>
      <c r="F6" s="3"/>
      <c r="G6" s="3" t="s">
        <v>5</v>
      </c>
      <c r="H6" s="3"/>
      <c r="I6" s="3" t="s">
        <v>20</v>
      </c>
    </row>
    <row r="7" spans="1:12" x14ac:dyDescent="0.2">
      <c r="A7">
        <v>2.57</v>
      </c>
      <c r="B7">
        <v>0.09</v>
      </c>
      <c r="C7" s="1">
        <v>-1.25</v>
      </c>
      <c r="E7">
        <v>5</v>
      </c>
      <c r="G7">
        <v>1</v>
      </c>
      <c r="I7">
        <v>0.05</v>
      </c>
    </row>
    <row r="9" spans="1:12" x14ac:dyDescent="0.2">
      <c r="A9" s="3" t="s">
        <v>19</v>
      </c>
      <c r="B9" s="3">
        <v>0</v>
      </c>
      <c r="C9" s="3">
        <f>B9+1</f>
        <v>1</v>
      </c>
      <c r="D9" s="3">
        <f t="shared" ref="D9:J9" si="0">C9+1</f>
        <v>2</v>
      </c>
      <c r="E9" s="3">
        <f t="shared" si="0"/>
        <v>3</v>
      </c>
      <c r="F9" s="3">
        <f t="shared" si="0"/>
        <v>4</v>
      </c>
      <c r="G9" s="3">
        <f t="shared" si="0"/>
        <v>5</v>
      </c>
      <c r="H9" s="3">
        <f t="shared" si="0"/>
        <v>6</v>
      </c>
      <c r="I9" s="3">
        <f t="shared" si="0"/>
        <v>7</v>
      </c>
      <c r="J9" s="3">
        <f t="shared" si="0"/>
        <v>8</v>
      </c>
      <c r="K9" s="3">
        <f>J9+1</f>
        <v>9</v>
      </c>
      <c r="L9" s="3">
        <f>K9+1</f>
        <v>10</v>
      </c>
    </row>
    <row r="10" spans="1:12" x14ac:dyDescent="0.2">
      <c r="A10" s="3" t="s">
        <v>27</v>
      </c>
      <c r="B10" s="5">
        <f>LOG(2)</f>
        <v>0.3010299956639812</v>
      </c>
      <c r="C10" s="5">
        <f>$A$4*B10+$B$4*C9+$C$4</f>
        <v>0.68327719462333669</v>
      </c>
      <c r="D10" s="5">
        <f t="shared" ref="D10:L10" si="1">$A$4*C10+$B$4*D9+$C$4</f>
        <v>1.0272637213329374</v>
      </c>
      <c r="E10" s="5">
        <f t="shared" si="1"/>
        <v>1.3238070144528424</v>
      </c>
      <c r="F10" s="5">
        <f t="shared" si="1"/>
        <v>1.5615206979215246</v>
      </c>
      <c r="G10" s="5">
        <f t="shared" si="1"/>
        <v>1.7262856654226906</v>
      </c>
      <c r="H10" s="5">
        <f t="shared" si="1"/>
        <v>1.8005942251241362</v>
      </c>
      <c r="I10" s="5">
        <f t="shared" si="1"/>
        <v>1.7627368391539289</v>
      </c>
      <c r="J10" s="5">
        <f t="shared" si="1"/>
        <v>1.5857936805508719</v>
      </c>
      <c r="K10" s="5">
        <f t="shared" si="1"/>
        <v>1.236384163883081</v>
      </c>
      <c r="L10" s="5">
        <f t="shared" si="1"/>
        <v>0.67311636321502033</v>
      </c>
    </row>
    <row r="11" spans="1:12" x14ac:dyDescent="0.2">
      <c r="A11" s="3" t="s">
        <v>6</v>
      </c>
      <c r="B11" s="6">
        <f>MAX(B12:B14)</f>
        <v>17.880857864769919</v>
      </c>
      <c r="C11" s="6">
        <f>MAX(C12:C14)</f>
        <v>16.73083553881736</v>
      </c>
      <c r="D11" s="6">
        <f>MAX(D12:D14)</f>
        <v>15.536120953587846</v>
      </c>
      <c r="E11" s="6">
        <f>MAX(E12:E14)</f>
        <v>14.443237312091149</v>
      </c>
      <c r="F11" s="6">
        <f>MAX(F12:F14)</f>
        <v>13.143973550384487</v>
      </c>
      <c r="G11" s="6">
        <f>MAX(G12:G14)</f>
        <v>12.139477027071129</v>
      </c>
      <c r="H11" s="6">
        <f>MAX(H12:H14)</f>
        <v>11.066756529233587</v>
      </c>
      <c r="I11" s="6">
        <f>MAX(I12:I14)</f>
        <v>10.224194267941852</v>
      </c>
      <c r="J11" s="6">
        <f>MAX(J12:J14)</f>
        <v>9.0613768499467824</v>
      </c>
      <c r="K11" s="6">
        <f>MAX(K12:K14)</f>
        <v>7.3096612033100534</v>
      </c>
      <c r="L11" s="6">
        <f>MAX(L12:L14)</f>
        <v>4.8144482324093572</v>
      </c>
    </row>
    <row r="12" spans="1:12" x14ac:dyDescent="0.2">
      <c r="A12" s="3" t="s">
        <v>2</v>
      </c>
      <c r="B12" s="6">
        <f>$E$7 - $I$7*(10^B10-1)+B18*C11*$G$4</f>
        <v>8.580093724053901</v>
      </c>
      <c r="C12" s="6">
        <f>$E$7 - $I$7*(10^C10-1)+C18*D11*$G$4</f>
        <v>8.8740423299630322</v>
      </c>
      <c r="D12" s="6">
        <f>$E$7 - $I$7*(10^D10-1)+D18*E11*$G$4</f>
        <v>9.8447894213067997</v>
      </c>
      <c r="E12" s="6">
        <f>$E$7 - $I$7*(10^E10-1)+E18*F11*$G$4</f>
        <v>11.59265531919127</v>
      </c>
      <c r="F12" s="6">
        <f>$E$7 - $I$7*(10^F10-1)+F18*G11*$G$4</f>
        <v>12.87648118754139</v>
      </c>
      <c r="G12" s="6">
        <f>$E$7 - $I$7*(10^G10-1)+G18*H11*$G$4</f>
        <v>12.139477027071129</v>
      </c>
      <c r="H12" s="6">
        <f>$E$7 - $I$7*(10^H10-1)+H18*I11*$G$4</f>
        <v>11.066756529233587</v>
      </c>
      <c r="I12" s="6">
        <f>$E$7 - $I$7*(10^I10-1)+I18*J11*$G$4</f>
        <v>10.224194267941852</v>
      </c>
      <c r="J12" s="6">
        <f>$E$7 - $I$7*(10^J10-1)+J18*K11*$G$4</f>
        <v>9.0613768499467824</v>
      </c>
      <c r="K12" s="6">
        <f>$E$7 - $I$7*(10^K10-1)+K18*L11*$G$4</f>
        <v>6.6067687754616324</v>
      </c>
      <c r="L12" s="6">
        <f>$E$7 - $I$7*(10^(L10)-1)</f>
        <v>4.8144482324093572</v>
      </c>
    </row>
    <row r="13" spans="1:12" x14ac:dyDescent="0.2">
      <c r="A13" s="3" t="s">
        <v>3</v>
      </c>
      <c r="B13" s="6">
        <f>$E$7- $I$7*(10^B10-1)-$G$7+B19*C11*$G$4</f>
        <v>16.17515983149681</v>
      </c>
      <c r="C13" s="6">
        <f>$E$7- $I$7*(10^C10-1)-$G$7+C19*D11*$G$4</f>
        <v>15.683810752666091</v>
      </c>
      <c r="D13" s="6">
        <f>$E$7- $I$7*(10^D10-1)-$G$7+D19*E11*$G$4</f>
        <v>15.324227857433019</v>
      </c>
      <c r="E13" s="6">
        <f>$E$7- $I$7*(10^E10-1)-$G$7+E19*F11*$G$4</f>
        <v>14.443237312091149</v>
      </c>
      <c r="F13" s="6">
        <f>$E$7- $I$7*(10^F10-1)-$G$7+F19*G11*$G$4</f>
        <v>13.143973550384487</v>
      </c>
      <c r="G13" s="6">
        <f>$E$7- $I$7*(10^G10-1)-$G$7+G19*H11*$G$4</f>
        <v>11.424062608112024</v>
      </c>
      <c r="H13" s="6">
        <f>$E$7- $I$7*(10^H10-1)-$G$7+H19*I11*$G$4</f>
        <v>10.176410163075433</v>
      </c>
      <c r="I13" s="6">
        <f>$E$7- $I$7*(10^I10-1)-$G$7+I19*J11*$G$4</f>
        <v>9.379119461608159</v>
      </c>
      <c r="J13" s="6">
        <f>$E$7- $I$7*(10^J10-1)-$G$7+J19*K11*$G$4</f>
        <v>8.7086362930976939</v>
      </c>
      <c r="K13" s="6">
        <f>$E$7- $I$7*(10^K10-1)-$G$7+K19*L11*$G$4</f>
        <v>7.3096612033100534</v>
      </c>
      <c r="L13" s="6">
        <f>$E$7 - $I$7*(10^L10-1)-$G$7</f>
        <v>3.8144482324093572</v>
      </c>
    </row>
    <row r="14" spans="1:12" x14ac:dyDescent="0.2">
      <c r="A14" s="3" t="s">
        <v>30</v>
      </c>
      <c r="B14" s="6">
        <f>$E$7- $I$7*(10^B10-1)-$G$7*2+B20*C11*$G$4</f>
        <v>17.880857864769919</v>
      </c>
      <c r="C14" s="6">
        <f>$E$7- $I$7*(10^C10-1)-$G$7*2+C20*D11*$G$4</f>
        <v>16.73083553881736</v>
      </c>
      <c r="D14" s="6">
        <f>$E$7- $I$7*(10^D10-1)-$G$7*2+D20*E11*$G$4</f>
        <v>15.536120953587846</v>
      </c>
      <c r="E14" s="6">
        <f>$E$7- $I$7*(10^E10-1)-$G$7*2+E20*F11*$G$4</f>
        <v>13.905250929502461</v>
      </c>
      <c r="F14" s="6">
        <f>$E$7- $I$7*(10^F10-1)-$G$7*2+F20*G11*$G$4</f>
        <v>12.25484048289999</v>
      </c>
      <c r="G14" s="6">
        <f>$E$7- $I$7*(10^G10-1)-$G$7*2+G20*H11*$G$4</f>
        <v>10.446529332705563</v>
      </c>
      <c r="H14" s="6">
        <f>$E$7- $I$7*(10^H10-1)-$G$7*2+H20*I11*$G$4</f>
        <v>9.1849106295057918</v>
      </c>
      <c r="I14" s="6">
        <f>$E$7- $I$7*(10^I10-1)-$G$7*2+I20*J11*$G$4</f>
        <v>8.3912221732830563</v>
      </c>
      <c r="J14" s="6">
        <f>$E$7- $I$7*(10^J10-1)-$G$7*2+J20*K11*$G$4</f>
        <v>7.764036802938203</v>
      </c>
      <c r="K14" s="6">
        <f>$E$7- $I$7*(10^K10-1)-$G$7*2+K20*L11*$G$4</f>
        <v>6.5444132447902312</v>
      </c>
      <c r="L14" s="6">
        <f>$E$7 - $I$7*(10^L10-1)-$G$7*2</f>
        <v>2.8144482324093572</v>
      </c>
    </row>
    <row r="15" spans="1:12" x14ac:dyDescent="0.2">
      <c r="A15" s="3" t="s">
        <v>9</v>
      </c>
      <c r="B15" s="5">
        <f>$A$7*0+$B$7*(10^B10-1)+$C$7</f>
        <v>-1.1599999999999999</v>
      </c>
      <c r="C15" s="5">
        <f>$A$7*0+$B$7*(10^C10-1)+$C$7</f>
        <v>-0.90597004474095311</v>
      </c>
      <c r="D15" s="5">
        <f>$A$7*0+$B$7*(10^D10-1)+$C$7</f>
        <v>-0.38168953502381653</v>
      </c>
      <c r="E15" s="5">
        <f>$A$7*0+$B$7*(10^E10-1)+$C$7</f>
        <v>0.55692222056405272</v>
      </c>
      <c r="F15" s="5">
        <f>$A$7*0+$B$7*(10^F10-1)+$C$7</f>
        <v>1.939164527694746</v>
      </c>
      <c r="G15" s="5">
        <f>$A$7*0+$B$7*(10^G10-1)+$C$7</f>
        <v>3.4521254082166211</v>
      </c>
      <c r="H15" s="5">
        <f>$A$7*0+$B$7*(10^H10-1)+$C$7</f>
        <v>4.3463912069668851</v>
      </c>
      <c r="I15" s="5">
        <f>$A$7*0+$B$7*(10^I10-1)+$C$7</f>
        <v>3.8716992804078476</v>
      </c>
      <c r="J15" s="5">
        <f>$A$7*0+$B$7*(10^J10-1)+$C$7</f>
        <v>2.1276574542262403</v>
      </c>
      <c r="K15" s="5">
        <f>$A$7*0+$B$7*(10^K10-1)+$C$7</f>
        <v>0.21105312595542269</v>
      </c>
      <c r="L15" s="5">
        <f>$A$7*0+$B$7*(10^L10-1)+$C$7</f>
        <v>-0.91600681833684305</v>
      </c>
    </row>
    <row r="16" spans="1:12" x14ac:dyDescent="0.2">
      <c r="A16" s="3" t="s">
        <v>10</v>
      </c>
      <c r="B16" s="5">
        <f>$A$7*1+$B$7*(10^B10-1) + $C$7</f>
        <v>1.4099999999999997</v>
      </c>
      <c r="C16" s="5">
        <f>$A$7*1+$B$7*(10^C10-1) + $C$7</f>
        <v>1.6640299552590467</v>
      </c>
      <c r="D16" s="5">
        <f>$A$7*1+$B$7*(10^D10-1) + $C$7</f>
        <v>2.1883104649761833</v>
      </c>
      <c r="E16" s="5">
        <f>$A$7*1+$B$7*(10^E10-1) + $C$7</f>
        <v>3.1269222205640528</v>
      </c>
      <c r="F16" s="5">
        <f>$A$7*1+$B$7*(10^F10-1) + $C$7</f>
        <v>4.5091645276947458</v>
      </c>
      <c r="G16" s="5">
        <f>$A$7*1+$B$7*(10^G10-1) + $C$7</f>
        <v>6.0221254082166205</v>
      </c>
      <c r="H16" s="5">
        <f>$A$7*1+$B$7*(10^H10-1) + $C$7</f>
        <v>6.9163912069668854</v>
      </c>
      <c r="I16" s="5">
        <f>$A$7*1+$B$7*(10^I10-1) + $C$7</f>
        <v>6.4416992804078479</v>
      </c>
      <c r="J16" s="5">
        <f>$A$7*1+$B$7*(10^J10-1) + $C$7</f>
        <v>4.6976574542262401</v>
      </c>
      <c r="K16" s="5">
        <f>$A$7*1+$B$7*(10^K10-1) + $C$7</f>
        <v>2.7810531259554221</v>
      </c>
      <c r="L16" s="5">
        <f>$A$7*1+$B$7*(10^L10-1) + $C$7</f>
        <v>1.6539931816631568</v>
      </c>
    </row>
    <row r="17" spans="1:12" x14ac:dyDescent="0.2">
      <c r="A17" s="3" t="s">
        <v>28</v>
      </c>
      <c r="B17" s="5">
        <f>$A$7*2+$B$7*(10^B10-1) + $C$7</f>
        <v>3.9799999999999995</v>
      </c>
      <c r="C17" s="5">
        <f t="shared" ref="C17:L17" si="2">$A$7*2+$B$7*(10^C10-1) + $C$7</f>
        <v>4.2340299552590466</v>
      </c>
      <c r="D17" s="5">
        <f t="shared" si="2"/>
        <v>4.7583104649761836</v>
      </c>
      <c r="E17" s="5">
        <f t="shared" si="2"/>
        <v>5.6969222205640522</v>
      </c>
      <c r="F17" s="5">
        <f t="shared" si="2"/>
        <v>7.0791645276947452</v>
      </c>
      <c r="G17" s="5">
        <f t="shared" si="2"/>
        <v>8.5921254082166207</v>
      </c>
      <c r="H17" s="5">
        <f t="shared" si="2"/>
        <v>9.4863912069668856</v>
      </c>
      <c r="I17" s="5">
        <f t="shared" si="2"/>
        <v>9.0116992804078464</v>
      </c>
      <c r="J17" s="5">
        <f t="shared" si="2"/>
        <v>7.2676574542262404</v>
      </c>
      <c r="K17" s="5">
        <f t="shared" si="2"/>
        <v>5.3510531259554224</v>
      </c>
      <c r="L17" s="5">
        <f t="shared" si="2"/>
        <v>4.2239931816631566</v>
      </c>
    </row>
    <row r="18" spans="1:12" x14ac:dyDescent="0.2">
      <c r="A18" s="3" t="s">
        <v>14</v>
      </c>
      <c r="B18" s="5">
        <f>EXP(B15)/(1+EXP(B15))</f>
        <v>0.2386672851570896</v>
      </c>
      <c r="C18" s="5">
        <f t="shared" ref="C18:L20" si="3">EXP(C15)/(1+EXP(C15))</f>
        <v>0.28782519810007823</v>
      </c>
      <c r="D18" s="5">
        <f t="shared" si="3"/>
        <v>0.40571946647811885</v>
      </c>
      <c r="E18" s="5">
        <f t="shared" si="3"/>
        <v>0.6357401028676154</v>
      </c>
      <c r="F18" s="5">
        <f t="shared" si="3"/>
        <v>0.87426032939178477</v>
      </c>
      <c r="G18" s="5">
        <f t="shared" si="3"/>
        <v>0.96929446168272826</v>
      </c>
      <c r="H18" s="5">
        <f t="shared" si="3"/>
        <v>0.98721217206397638</v>
      </c>
      <c r="I18" s="5">
        <f t="shared" si="3"/>
        <v>0.97960179559414184</v>
      </c>
      <c r="J18" s="5">
        <f t="shared" si="3"/>
        <v>0.89356241733729669</v>
      </c>
      <c r="K18" s="5">
        <f t="shared" si="3"/>
        <v>0.55256829521904371</v>
      </c>
      <c r="L18" s="5">
        <f t="shared" si="3"/>
        <v>0.28577223077742081</v>
      </c>
    </row>
    <row r="19" spans="1:12" x14ac:dyDescent="0.2">
      <c r="A19" s="3" t="s">
        <v>15</v>
      </c>
      <c r="B19" s="5">
        <f>EXP(B16)/(1+EXP(B16))</f>
        <v>0.80376594363422083</v>
      </c>
      <c r="C19" s="5">
        <f t="shared" si="3"/>
        <v>0.84077823513146499</v>
      </c>
      <c r="D19" s="5">
        <f t="shared" si="3"/>
        <v>0.8991948643913108</v>
      </c>
      <c r="E19" s="5">
        <f t="shared" si="3"/>
        <v>0.95798970082621515</v>
      </c>
      <c r="F19" s="5">
        <f t="shared" si="3"/>
        <v>0.98911219624059843</v>
      </c>
      <c r="G19" s="5">
        <f t="shared" si="3"/>
        <v>0.99758135299709461</v>
      </c>
      <c r="H19" s="5">
        <f t="shared" si="3"/>
        <v>0.99900958064845846</v>
      </c>
      <c r="I19" s="5">
        <f t="shared" si="3"/>
        <v>0.99840883958480631</v>
      </c>
      <c r="J19" s="5">
        <f>EXP(J16)/(1+EXP(J16))</f>
        <v>0.99096575350609106</v>
      </c>
      <c r="K19" s="5">
        <f t="shared" si="3"/>
        <v>0.94164334187207255</v>
      </c>
      <c r="L19" s="5">
        <f t="shared" si="3"/>
        <v>0.8394300102640182</v>
      </c>
    </row>
    <row r="20" spans="1:12" x14ac:dyDescent="0.2">
      <c r="A20" s="3" t="s">
        <v>29</v>
      </c>
      <c r="B20" s="5">
        <f>EXP(B17)/(1+EXP(B17))</f>
        <v>0.98165710930225669</v>
      </c>
      <c r="C20" s="5">
        <f t="shared" si="3"/>
        <v>0.98571320773454518</v>
      </c>
      <c r="D20" s="5">
        <f t="shared" si="3"/>
        <v>0.99149289820221553</v>
      </c>
      <c r="E20" s="5">
        <f t="shared" si="3"/>
        <v>0.99665494746600147</v>
      </c>
      <c r="F20" s="5">
        <f t="shared" si="3"/>
        <v>0.99915823244916768</v>
      </c>
      <c r="G20" s="5">
        <f t="shared" si="3"/>
        <v>0.99981447315182204</v>
      </c>
      <c r="H20" s="5">
        <f t="shared" si="3"/>
        <v>0.99992412832119915</v>
      </c>
      <c r="I20" s="5">
        <f t="shared" si="3"/>
        <v>0.99987804046485407</v>
      </c>
      <c r="J20" s="5">
        <f>EXP(J17)/(1+EXP(J17))</f>
        <v>0.99930274192861401</v>
      </c>
      <c r="K20" s="5">
        <f t="shared" si="3"/>
        <v>0.99527923806675811</v>
      </c>
      <c r="L20" s="5">
        <f t="shared" si="3"/>
        <v>0.98557117183370446</v>
      </c>
    </row>
    <row r="21" spans="1:12" x14ac:dyDescent="0.2">
      <c r="A21" s="3" t="s">
        <v>31</v>
      </c>
      <c r="B21">
        <f>IF(B11=B13,1,IF(B11=B14,2,0))</f>
        <v>2</v>
      </c>
      <c r="C21">
        <f t="shared" ref="C21:L21" si="4">IF(C11=C13,1,IF(C11=C14,2,0))</f>
        <v>2</v>
      </c>
      <c r="D21">
        <f t="shared" si="4"/>
        <v>2</v>
      </c>
      <c r="E21">
        <f t="shared" si="4"/>
        <v>1</v>
      </c>
      <c r="F21">
        <f t="shared" si="4"/>
        <v>1</v>
      </c>
      <c r="G21">
        <f t="shared" si="4"/>
        <v>0</v>
      </c>
      <c r="H21">
        <f t="shared" si="4"/>
        <v>0</v>
      </c>
      <c r="I21">
        <f t="shared" si="4"/>
        <v>0</v>
      </c>
      <c r="J21">
        <f t="shared" si="4"/>
        <v>0</v>
      </c>
      <c r="K21">
        <f t="shared" si="4"/>
        <v>1</v>
      </c>
      <c r="L21">
        <f t="shared" si="4"/>
        <v>0</v>
      </c>
    </row>
    <row r="23" spans="1:12" x14ac:dyDescent="0.2">
      <c r="A23" s="1" t="s">
        <v>26</v>
      </c>
    </row>
    <row r="24" spans="1:12" x14ac:dyDescent="0.2">
      <c r="A24" t="s">
        <v>7</v>
      </c>
    </row>
    <row r="25" spans="1:12" x14ac:dyDescent="0.2">
      <c r="A25" s="1" t="s">
        <v>21</v>
      </c>
    </row>
    <row r="26" spans="1:12" x14ac:dyDescent="0.2">
      <c r="A26" s="7" t="s">
        <v>8</v>
      </c>
    </row>
    <row r="28" spans="1:12" x14ac:dyDescent="0.2">
      <c r="A28" s="8" t="s"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I31" sqref="I31"/>
    </sheetView>
  </sheetViews>
  <sheetFormatPr defaultRowHeight="12.75" x14ac:dyDescent="0.2"/>
  <cols>
    <col min="1" max="1" width="21.5703125" customWidth="1"/>
  </cols>
  <sheetData>
    <row r="1" spans="1:12" x14ac:dyDescent="0.2">
      <c r="A1" s="3" t="s">
        <v>13</v>
      </c>
    </row>
    <row r="2" spans="1:12" x14ac:dyDescent="0.2">
      <c r="A2" s="4" t="s">
        <v>18</v>
      </c>
      <c r="K2" s="9"/>
    </row>
    <row r="3" spans="1:12" x14ac:dyDescent="0.2">
      <c r="A3" s="3" t="s">
        <v>22</v>
      </c>
      <c r="B3" s="3" t="s">
        <v>23</v>
      </c>
      <c r="C3" s="3" t="s">
        <v>0</v>
      </c>
      <c r="D3" s="3"/>
      <c r="E3" s="3" t="s">
        <v>11</v>
      </c>
      <c r="F3" s="3"/>
      <c r="G3" s="3" t="s">
        <v>12</v>
      </c>
      <c r="K3" s="8"/>
    </row>
    <row r="4" spans="1:12" x14ac:dyDescent="0.2">
      <c r="A4">
        <v>1.24</v>
      </c>
      <c r="B4">
        <v>-0.13</v>
      </c>
      <c r="C4">
        <v>0.44</v>
      </c>
      <c r="E4" s="2">
        <v>0.1</v>
      </c>
      <c r="G4">
        <f>1/(1+E4)</f>
        <v>0.90909090909090906</v>
      </c>
    </row>
    <row r="5" spans="1:12" x14ac:dyDescent="0.2">
      <c r="A5" s="4" t="s">
        <v>17</v>
      </c>
      <c r="E5" s="2"/>
    </row>
    <row r="6" spans="1:12" x14ac:dyDescent="0.2">
      <c r="A6" s="3" t="s">
        <v>24</v>
      </c>
      <c r="B6" s="3" t="s">
        <v>25</v>
      </c>
      <c r="C6" s="3" t="s">
        <v>1</v>
      </c>
      <c r="D6" s="3"/>
      <c r="E6" s="3" t="s">
        <v>4</v>
      </c>
      <c r="F6" s="3"/>
      <c r="G6" s="3"/>
      <c r="H6" s="3"/>
      <c r="I6" s="3" t="s">
        <v>20</v>
      </c>
    </row>
    <row r="7" spans="1:12" x14ac:dyDescent="0.2">
      <c r="A7">
        <v>2.57</v>
      </c>
      <c r="B7">
        <v>0.09</v>
      </c>
      <c r="C7" s="1">
        <v>-1.25</v>
      </c>
      <c r="E7">
        <v>5</v>
      </c>
      <c r="I7">
        <v>0.05</v>
      </c>
    </row>
    <row r="9" spans="1:12" x14ac:dyDescent="0.2">
      <c r="A9" s="3" t="s">
        <v>19</v>
      </c>
      <c r="B9" s="3">
        <v>0</v>
      </c>
      <c r="C9" s="3">
        <f>B9+1</f>
        <v>1</v>
      </c>
      <c r="D9" s="3">
        <f t="shared" ref="D9:J9" si="0">C9+1</f>
        <v>2</v>
      </c>
      <c r="E9" s="3">
        <f t="shared" si="0"/>
        <v>3</v>
      </c>
      <c r="F9" s="3">
        <f t="shared" si="0"/>
        <v>4</v>
      </c>
      <c r="G9" s="3">
        <f t="shared" si="0"/>
        <v>5</v>
      </c>
      <c r="H9" s="3">
        <f t="shared" si="0"/>
        <v>6</v>
      </c>
      <c r="I9" s="3">
        <f t="shared" si="0"/>
        <v>7</v>
      </c>
      <c r="J9" s="3">
        <f t="shared" si="0"/>
        <v>8</v>
      </c>
      <c r="K9" s="3">
        <f>J9+1</f>
        <v>9</v>
      </c>
      <c r="L9" s="3">
        <f>K9+1</f>
        <v>10</v>
      </c>
    </row>
    <row r="10" spans="1:12" x14ac:dyDescent="0.2">
      <c r="A10" s="3" t="s">
        <v>27</v>
      </c>
      <c r="B10" s="5">
        <f>LOG(2)</f>
        <v>0.3010299956639812</v>
      </c>
      <c r="C10" s="5">
        <f>$A$4*B10+$B$4*C9+$C$4</f>
        <v>0.68327719462333669</v>
      </c>
      <c r="D10" s="5">
        <f t="shared" ref="D10:L10" si="1">$A$4*C10+$B$4*D9+$C$4</f>
        <v>1.0272637213329374</v>
      </c>
      <c r="E10" s="5">
        <f t="shared" si="1"/>
        <v>1.3238070144528424</v>
      </c>
      <c r="F10" s="5">
        <f t="shared" si="1"/>
        <v>1.5615206979215246</v>
      </c>
      <c r="G10" s="5">
        <f t="shared" si="1"/>
        <v>1.7262856654226906</v>
      </c>
      <c r="H10" s="5">
        <f t="shared" si="1"/>
        <v>1.8005942251241362</v>
      </c>
      <c r="I10" s="5">
        <f t="shared" si="1"/>
        <v>1.7627368391539289</v>
      </c>
      <c r="J10" s="5">
        <f t="shared" si="1"/>
        <v>1.5857936805508719</v>
      </c>
      <c r="K10" s="5">
        <f t="shared" si="1"/>
        <v>1.236384163883081</v>
      </c>
      <c r="L10" s="5">
        <f t="shared" si="1"/>
        <v>0.67311636321502033</v>
      </c>
    </row>
    <row r="11" spans="1:12" x14ac:dyDescent="0.2">
      <c r="A11" s="3" t="s">
        <v>6</v>
      </c>
      <c r="B11" s="6">
        <f>$E$7 - $I$7*(10^B10-1)+B13*C11*$G$4 -B14</f>
        <v>18.304279890125187</v>
      </c>
      <c r="C11" s="6">
        <f>$E$7 - $I$7*(10^C10-1)+C13*D11*$G$4 -C14</f>
        <v>17.183756504579154</v>
      </c>
      <c r="D11" s="6">
        <f>$E$7 - $I$7*(10^D10-1)+D13*E11*$G$4 -D14</f>
        <v>15.965356196144874</v>
      </c>
      <c r="E11" s="6">
        <f>$E$7 - $I$7*(10^E10-1)+E13*F11*$G$4 -E14</f>
        <v>14.684246164544321</v>
      </c>
      <c r="F11" s="6">
        <f>$E$7 - $I$7*(10^F10-1)+F13*G11*$G$4 -F14</f>
        <v>13.406653492894632</v>
      </c>
      <c r="G11" s="6">
        <f>$E$7 - $I$7*(10^G10-1)+G13*H11*$G$4 -G14</f>
        <v>12.213039606574348</v>
      </c>
      <c r="H11" s="6">
        <f>$E$7 - $I$7*(10^H10-1)+H13*I11*$G$4 -H14</f>
        <v>11.150238732683984</v>
      </c>
      <c r="I11" s="6">
        <f>$E$7 - $I$7*(10^I10-1)+I13*J11*$G$4 -I14</f>
        <v>10.317214214812489</v>
      </c>
      <c r="J11" s="6">
        <f>$E$7 - $I$7*(10^J10-1)+J13*K11*$G$4 -J14</f>
        <v>9.1658294367202071</v>
      </c>
      <c r="K11" s="6">
        <f>$E$7 - $I$7*(10^K10-1)+K13*L11*$G$4 -K14</f>
        <v>7.3546051758605078</v>
      </c>
      <c r="L11" s="6">
        <f>$E$7 - $I$7*(10^(L10)-1) -L14</f>
        <v>4.8144482324093572</v>
      </c>
    </row>
    <row r="12" spans="1:12" x14ac:dyDescent="0.2">
      <c r="A12" s="3" t="s">
        <v>33</v>
      </c>
      <c r="B12" s="5">
        <f>$A$7*B14+$B$7*(10^B10-1)+$C$7</f>
        <v>3.640839466531177</v>
      </c>
      <c r="C12" s="5">
        <f t="shared" ref="C12:L12" si="2">$A$7*C14+$B$7*(10^C10-1)+$C$7</f>
        <v>3.5629840612173229</v>
      </c>
      <c r="D12" s="5">
        <f t="shared" si="2"/>
        <v>3.4742099837842977</v>
      </c>
      <c r="E12" s="5">
        <f t="shared" si="2"/>
        <v>3.3776274379184894</v>
      </c>
      <c r="F12" s="5">
        <f t="shared" si="2"/>
        <v>3.276826579456479</v>
      </c>
      <c r="G12" s="5">
        <f t="shared" si="2"/>
        <v>3.4521254082166211</v>
      </c>
      <c r="H12" s="5">
        <f t="shared" si="2"/>
        <v>4.3463912069668851</v>
      </c>
      <c r="I12" s="5">
        <f t="shared" si="2"/>
        <v>3.8716992804078476</v>
      </c>
      <c r="J12" s="5">
        <f t="shared" si="2"/>
        <v>2.7148937007681484</v>
      </c>
      <c r="K12" s="5">
        <f t="shared" si="2"/>
        <v>2.2129253285488586</v>
      </c>
      <c r="L12" s="5">
        <f t="shared" si="2"/>
        <v>-0.91600681833684305</v>
      </c>
    </row>
    <row r="13" spans="1:12" x14ac:dyDescent="0.2">
      <c r="A13" s="3" t="s">
        <v>34</v>
      </c>
      <c r="B13" s="5">
        <f>EXP(B12)/(1+EXP(B12))</f>
        <v>0.97444012824482085</v>
      </c>
      <c r="C13" s="5">
        <f>EXP(C12)/(1+EXP(C12))</f>
        <v>0.97242769942432183</v>
      </c>
      <c r="D13" s="5">
        <f>EXP(D12)/(1+EXP(D12))</f>
        <v>0.96994498983819744</v>
      </c>
      <c r="E13" s="5">
        <f>EXP(E12)/(1+EXP(E12))</f>
        <v>0.96699797371687968</v>
      </c>
      <c r="F13" s="5">
        <f>EXP(F12)/(1+EXP(F12))</f>
        <v>0.96362521347113439</v>
      </c>
      <c r="G13" s="5">
        <f>EXP(G12)/(1+EXP(G12))</f>
        <v>0.96929446168272826</v>
      </c>
      <c r="H13" s="5">
        <f>EXP(H12)/(1+EXP(H12))</f>
        <v>0.98721217206397638</v>
      </c>
      <c r="I13" s="5">
        <f>EXP(I12)/(1+EXP(I12))</f>
        <v>0.97960179559414184</v>
      </c>
      <c r="J13" s="5">
        <f>EXP(J12)/(1+EXP(J12))</f>
        <v>0.93789978777124217</v>
      </c>
      <c r="K13" s="5">
        <f>EXP(K12)/(1+EXP(K12))</f>
        <v>0.9014042198401071</v>
      </c>
      <c r="L13" s="5">
        <f>EXP(L12)/(1+EXP(L12))</f>
        <v>0.28577223077742081</v>
      </c>
    </row>
    <row r="14" spans="1:12" x14ac:dyDescent="0.2">
      <c r="A14" s="3" t="s">
        <v>35</v>
      </c>
      <c r="B14">
        <v>1.8680309208292518</v>
      </c>
      <c r="C14">
        <v>1.7388926482327922</v>
      </c>
      <c r="D14">
        <v>1.5003500073183325</v>
      </c>
      <c r="E14">
        <v>1.0975506682312983</v>
      </c>
      <c r="F14">
        <v>0.52049107072440959</v>
      </c>
      <c r="G14">
        <v>0</v>
      </c>
      <c r="H14">
        <v>0</v>
      </c>
      <c r="I14">
        <v>0</v>
      </c>
      <c r="J14">
        <v>0.22849659398517833</v>
      </c>
      <c r="K14">
        <v>0.778938600230909</v>
      </c>
      <c r="L14">
        <v>0</v>
      </c>
    </row>
    <row r="16" spans="1:12" x14ac:dyDescent="0.2">
      <c r="A16" s="1" t="s">
        <v>26</v>
      </c>
    </row>
    <row r="17" spans="1:1" x14ac:dyDescent="0.2">
      <c r="A17" t="s">
        <v>7</v>
      </c>
    </row>
    <row r="18" spans="1:1" x14ac:dyDescent="0.2">
      <c r="A18" s="1" t="s">
        <v>21</v>
      </c>
    </row>
    <row r="19" spans="1:1" x14ac:dyDescent="0.2">
      <c r="A19" s="7" t="s">
        <v>8</v>
      </c>
    </row>
    <row r="22" spans="1:1" x14ac:dyDescent="0.2">
      <c r="A22" s="8" t="s">
        <v>36</v>
      </c>
    </row>
    <row r="23" spans="1:1" x14ac:dyDescent="0.2">
      <c r="A23" s="8" t="s">
        <v>37</v>
      </c>
    </row>
    <row r="24" spans="1:1" x14ac:dyDescent="0.2">
      <c r="A24" s="8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opt-with two marketing action</vt:lpstr>
      <vt:lpstr>opt-with three marketing action</vt:lpstr>
      <vt:lpstr>opt-with continuous action valu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Windows User</cp:lastModifiedBy>
  <dcterms:created xsi:type="dcterms:W3CDTF">2007-03-12T22:03:15Z</dcterms:created>
  <dcterms:modified xsi:type="dcterms:W3CDTF">2013-12-03T21:24:48Z</dcterms:modified>
</cp:coreProperties>
</file>